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ПЭО\ОТДЕЛ ТАРИФООБРАЗОВАНИЯ\ОТ\ЕА\Раскрытие Структуры\2017\"/>
    </mc:Choice>
  </mc:AlternateContent>
  <bookViews>
    <workbookView xWindow="120" yWindow="60" windowWidth="19035" windowHeight="11505" activeTab="5"/>
  </bookViews>
  <sheets>
    <sheet name="2014" sheetId="1" r:id="rId1"/>
    <sheet name="2015" sheetId="4" r:id="rId2"/>
    <sheet name="2015 в млн" sheetId="5" r:id="rId3"/>
    <sheet name="2015на сайт" sheetId="6" r:id="rId4"/>
    <sheet name="2016 на сайт" sheetId="7" r:id="rId5"/>
    <sheet name="2017на сайт " sheetId="8" r:id="rId6"/>
    <sheet name="Лист2" sheetId="2" r:id="rId7"/>
    <sheet name="Лист3" sheetId="3" r:id="rId8"/>
  </sheets>
  <externalReferences>
    <externalReference r:id="rId9"/>
    <externalReference r:id="rId10"/>
    <externalReference r:id="rId11"/>
    <externalReference r:id="rId12"/>
  </externalReferences>
  <definedNames>
    <definedName name="_xlnm.Print_Area" localSheetId="1">'2015'!$A$1:$D$16</definedName>
    <definedName name="_xlnm.Print_Area" localSheetId="2">'2015 в млн'!$A$1:$D$16</definedName>
    <definedName name="_xlnm.Print_Area" localSheetId="3">'2015на сайт'!$A$1:$D$11</definedName>
    <definedName name="_xlnm.Print_Area" localSheetId="4">'2016 на сайт'!$A$1:$D$11</definedName>
    <definedName name="_xlnm.Print_Area" localSheetId="5">'2017на сайт '!$A$1:$D$11</definedName>
  </definedNames>
  <calcPr calcId="162913"/>
</workbook>
</file>

<file path=xl/calcChain.xml><?xml version="1.0" encoding="utf-8"?>
<calcChain xmlns="http://schemas.openxmlformats.org/spreadsheetml/2006/main">
  <c r="C9" i="8" l="1"/>
  <c r="C8" i="8"/>
  <c r="C7" i="8"/>
  <c r="C10" i="8" l="1"/>
  <c r="D9" i="8" s="1"/>
  <c r="D7" i="8" l="1"/>
  <c r="D4" i="8"/>
  <c r="D8" i="8"/>
  <c r="D6" i="8"/>
  <c r="D5" i="8"/>
  <c r="C10" i="7"/>
  <c r="D9" i="7" s="1"/>
  <c r="D8" i="7" l="1"/>
  <c r="D6" i="7"/>
  <c r="D7" i="7"/>
  <c r="D4" i="7"/>
  <c r="D5" i="7"/>
  <c r="C10" i="6"/>
  <c r="D7" i="6" s="1"/>
  <c r="D9" i="6"/>
  <c r="D8" i="6"/>
  <c r="D6" i="6"/>
  <c r="D5" i="6"/>
  <c r="D4" i="6"/>
  <c r="C15" i="5" l="1"/>
  <c r="D14" i="5" s="1"/>
  <c r="D13" i="5"/>
  <c r="D12" i="5"/>
  <c r="D11" i="5"/>
  <c r="D10" i="5"/>
  <c r="D9" i="5"/>
  <c r="C15" i="4" l="1"/>
  <c r="D14" i="4" l="1"/>
  <c r="D13" i="4"/>
  <c r="D12" i="4"/>
  <c r="D11" i="4"/>
  <c r="D9" i="4"/>
  <c r="D10" i="4"/>
  <c r="C10" i="1"/>
  <c r="C15" i="1" l="1"/>
  <c r="D13" i="1" l="1"/>
  <c r="D11" i="1"/>
  <c r="D14" i="1"/>
  <c r="D10" i="1"/>
  <c r="D9" i="1"/>
  <c r="D12" i="1"/>
</calcChain>
</file>

<file path=xl/sharedStrings.xml><?xml version="1.0" encoding="utf-8"?>
<sst xmlns="http://schemas.openxmlformats.org/spreadsheetml/2006/main" count="148" uniqueCount="35">
  <si>
    <t>тыс. руб. без НДС</t>
  </si>
  <si>
    <t>№ п/п</t>
  </si>
  <si>
    <t>Наименование показателя</t>
  </si>
  <si>
    <t>Удельный вес, %</t>
  </si>
  <si>
    <t>Советник генерального директора</t>
  </si>
  <si>
    <t>ОАО "Алтайкрайэнерго"</t>
  </si>
  <si>
    <t>А.А. Катнов</t>
  </si>
  <si>
    <t>Сумма, тыс.руб.</t>
  </si>
  <si>
    <t>Покупная электроэнергия и мощность</t>
  </si>
  <si>
    <t>Услуги инфраструктурных организаций оптового рынка электроэнергии (мощности)</t>
  </si>
  <si>
    <t>Услуги по передаче электроэнергии</t>
  </si>
  <si>
    <t>Расходы на реализацию, относимые на услуги гарантирующего поставщика, уменьшающие налогооблагаемую базу налога на прибыль</t>
  </si>
  <si>
    <t>Внереализационные расходы на реализацию, относимые на услуги гарантирующего поставщика, уменьшающие налогооблагаемую базу налога на прибыль</t>
  </si>
  <si>
    <t xml:space="preserve">Итого*: затраты на производство и реализацию </t>
  </si>
  <si>
    <t>*без учета создания резерва по сомнительным долгам</t>
  </si>
  <si>
    <t>Внереализационные расходы на реализацию, относимые на услуги гарантирующего поставщика, не принимаемые в уменьшение налогооблагаемой базы налога на прибыль</t>
  </si>
  <si>
    <t>п. 9.а) годовая финансовая (бухгалтерская) отчетность, а также аудиторское заключение</t>
  </si>
  <si>
    <t>п. 9.б) Структура и объем затрат на производство и реализацию товаров (работ, услуг) за 2014 год ОАО «Алтайкрайэнерго»</t>
  </si>
  <si>
    <t>Раскрытие информации в соответствии с постановлением Правительства РФ от 21 января 2004 г. №24</t>
  </si>
  <si>
    <t>"Об утверждении стандартов раскрытия информации субъектами оптового и розничного рынков электрической энергии"</t>
  </si>
  <si>
    <t xml:space="preserve">Годовая финансовая (бухгалтерская) отчетность, а также аудиторское заключение о бухгалтерской (финансовой) отчетности ОАО "Алтайкрайэнерго" по итогам деятельности за 2014 год размещена на официальном сайте www.altke.ru </t>
  </si>
  <si>
    <t xml:space="preserve">Годовая финансовая (бухгалтерская) отчетность, а также аудиторское заключение о бухгалтерской (финансовой) отчетности ОАО "Алтайкрайэнерго" по итогам деятельности за 2015 год размещена на официальном сайте www.altke.ru </t>
  </si>
  <si>
    <t>п. 9.б) Структура и объем затрат на производство и реализацию товаров (работ, услуг) за 2015 год ОАО «Алтайкрайэнерго»</t>
  </si>
  <si>
    <t>ф 46</t>
  </si>
  <si>
    <t>Герасин отч Минэнерго</t>
  </si>
  <si>
    <t>в расчете сбытнадбавки п2,1</t>
  </si>
  <si>
    <t>в расчете сбытнадбавки п2,8</t>
  </si>
  <si>
    <t xml:space="preserve">в расчете сбытнадбавки </t>
  </si>
  <si>
    <t>реализация</t>
  </si>
  <si>
    <t>млн. руб. без НДС</t>
  </si>
  <si>
    <t>Сумма, млн.руб.</t>
  </si>
  <si>
    <t xml:space="preserve">2626619457,06 в 1с </t>
  </si>
  <si>
    <t>Структура и объем затрат на производство и реализацию товаров (работ, услуг) за 2015 год                          ОАО «Алтайкрайэнерго»</t>
  </si>
  <si>
    <t>Структура и объем затрат на производство и реализацию товаров (работ, услуг)                              за 2016 год АО«Алтайкрайэнерго»</t>
  </si>
  <si>
    <t>Структура и объем затрат на производство и реализацию товаров (работ, услуг)                              за 2017 год АО«Алтайкрайэнерго»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</si>
</sst>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р_."/>
    <numFmt numFmtId="165" formatCode="#,##0_р_.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0" fontId="3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65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65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9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6;&#1089;&#1074;%202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6;&#1089;&#1074;%204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9;&#1074;%206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6;&#1089;&#1074;%2091,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Sheet"/>
    </sheetNames>
    <sheetDataSet>
      <sheetData sheetId="0">
        <row r="47">
          <cell r="E47">
            <v>41210583.259999998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Sheet"/>
    </sheetNames>
    <sheetDataSet>
      <sheetData sheetId="0">
        <row r="59">
          <cell r="E59">
            <v>103410856.53999996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Sheet"/>
    </sheetNames>
    <sheetDataSet>
      <sheetData sheetId="0">
        <row r="8">
          <cell r="H8">
            <v>34581553.479999997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Sheet"/>
    </sheetNames>
    <sheetDataSet>
      <sheetData sheetId="0">
        <row r="11">
          <cell r="E11">
            <v>200000</v>
          </cell>
        </row>
        <row r="16">
          <cell r="E16">
            <v>111043.84</v>
          </cell>
        </row>
        <row r="17">
          <cell r="E17">
            <v>651489.97</v>
          </cell>
        </row>
        <row r="27">
          <cell r="E27">
            <v>38709773.619999997</v>
          </cell>
        </row>
        <row r="28">
          <cell r="E28">
            <v>13154124.99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view="pageBreakPreview" zoomScaleNormal="100" zoomScaleSheetLayoutView="100" workbookViewId="0">
      <selection activeCell="D12" sqref="D12"/>
    </sheetView>
  </sheetViews>
  <sheetFormatPr defaultRowHeight="15.75" x14ac:dyDescent="0.25"/>
  <cols>
    <col min="1" max="1" width="10.28515625" style="2" customWidth="1"/>
    <col min="2" max="2" width="41.42578125" style="2" customWidth="1"/>
    <col min="3" max="3" width="18.28515625" style="2" customWidth="1"/>
    <col min="4" max="4" width="18.140625" style="2" customWidth="1"/>
    <col min="5" max="16384" width="9.140625" style="2"/>
  </cols>
  <sheetData>
    <row r="1" spans="1:4" x14ac:dyDescent="0.25">
      <c r="A1" s="17" t="s">
        <v>5</v>
      </c>
      <c r="B1" s="17"/>
      <c r="C1" s="17"/>
      <c r="D1" s="17"/>
    </row>
    <row r="2" spans="1:4" ht="15.75" customHeight="1" x14ac:dyDescent="0.25">
      <c r="A2" s="18" t="s">
        <v>18</v>
      </c>
      <c r="B2" s="18"/>
      <c r="C2" s="18"/>
      <c r="D2" s="18"/>
    </row>
    <row r="3" spans="1:4" ht="28.5" customHeight="1" x14ac:dyDescent="0.25">
      <c r="A3" s="18" t="s">
        <v>19</v>
      </c>
      <c r="B3" s="18"/>
      <c r="C3" s="18"/>
      <c r="D3" s="18"/>
    </row>
    <row r="4" spans="1:4" x14ac:dyDescent="0.25">
      <c r="A4" s="19" t="s">
        <v>16</v>
      </c>
      <c r="B4" s="19"/>
      <c r="C4" s="19"/>
      <c r="D4" s="19"/>
    </row>
    <row r="5" spans="1:4" ht="41.25" customHeight="1" x14ac:dyDescent="0.25">
      <c r="A5" s="20" t="s">
        <v>20</v>
      </c>
      <c r="B5" s="20"/>
      <c r="C5" s="20"/>
      <c r="D5" s="20"/>
    </row>
    <row r="6" spans="1:4" ht="24.75" customHeight="1" x14ac:dyDescent="0.25">
      <c r="A6" s="19" t="s">
        <v>17</v>
      </c>
      <c r="B6" s="19"/>
      <c r="C6" s="19"/>
      <c r="D6" s="19"/>
    </row>
    <row r="7" spans="1:4" ht="14.25" customHeight="1" x14ac:dyDescent="0.25">
      <c r="A7" s="16" t="s">
        <v>0</v>
      </c>
      <c r="B7" s="16"/>
      <c r="C7" s="16"/>
      <c r="D7" s="16"/>
    </row>
    <row r="8" spans="1:4" x14ac:dyDescent="0.25">
      <c r="A8" s="7" t="s">
        <v>1</v>
      </c>
      <c r="B8" s="7" t="s">
        <v>2</v>
      </c>
      <c r="C8" s="7" t="s">
        <v>7</v>
      </c>
      <c r="D8" s="7" t="s">
        <v>3</v>
      </c>
    </row>
    <row r="9" spans="1:4" x14ac:dyDescent="0.25">
      <c r="A9" s="7">
        <v>1</v>
      </c>
      <c r="B9" s="8" t="s">
        <v>8</v>
      </c>
      <c r="C9" s="9">
        <v>2134725.8759999997</v>
      </c>
      <c r="D9" s="10">
        <f t="shared" ref="D9:D14" si="0">(C9*D$15)/C$15</f>
        <v>44.084842756114135</v>
      </c>
    </row>
    <row r="10" spans="1:4" x14ac:dyDescent="0.25">
      <c r="A10" s="7">
        <v>2</v>
      </c>
      <c r="B10" s="8" t="s">
        <v>10</v>
      </c>
      <c r="C10" s="9">
        <f>1038790.22+1459616.9+31992.38-43263.94</f>
        <v>2487135.56</v>
      </c>
      <c r="D10" s="10">
        <f t="shared" si="0"/>
        <v>51.362557276529635</v>
      </c>
    </row>
    <row r="11" spans="1:4" ht="25.5" x14ac:dyDescent="0.25">
      <c r="A11" s="7">
        <v>3</v>
      </c>
      <c r="B11" s="8" t="s">
        <v>9</v>
      </c>
      <c r="C11" s="9">
        <v>5219.9576540549997</v>
      </c>
      <c r="D11" s="10">
        <f t="shared" si="0"/>
        <v>0.10779885837322803</v>
      </c>
    </row>
    <row r="12" spans="1:4" ht="38.25" x14ac:dyDescent="0.25">
      <c r="A12" s="7">
        <v>4</v>
      </c>
      <c r="B12" s="8" t="s">
        <v>11</v>
      </c>
      <c r="C12" s="9">
        <v>180581.511132235</v>
      </c>
      <c r="D12" s="10">
        <f t="shared" si="0"/>
        <v>3.7292411229131774</v>
      </c>
    </row>
    <row r="13" spans="1:4" ht="51" x14ac:dyDescent="0.25">
      <c r="A13" s="7">
        <v>5</v>
      </c>
      <c r="B13" s="8" t="s">
        <v>12</v>
      </c>
      <c r="C13" s="9">
        <v>32686.46182</v>
      </c>
      <c r="D13" s="10">
        <f t="shared" si="0"/>
        <v>0.6750175963053856</v>
      </c>
    </row>
    <row r="14" spans="1:4" ht="51" x14ac:dyDescent="0.25">
      <c r="A14" s="7">
        <v>6</v>
      </c>
      <c r="B14" s="8" t="s">
        <v>15</v>
      </c>
      <c r="C14" s="9">
        <v>1963.18923</v>
      </c>
      <c r="D14" s="10">
        <f t="shared" si="0"/>
        <v>4.0542389764448995E-2</v>
      </c>
    </row>
    <row r="15" spans="1:4" x14ac:dyDescent="0.25">
      <c r="A15" s="7">
        <v>7</v>
      </c>
      <c r="B15" s="8" t="s">
        <v>13</v>
      </c>
      <c r="C15" s="9">
        <f>C9+C10+C11+C12+C13+C14</f>
        <v>4842312.5558362892</v>
      </c>
      <c r="D15" s="10">
        <v>100</v>
      </c>
    </row>
    <row r="16" spans="1:4" x14ac:dyDescent="0.25">
      <c r="A16" s="1"/>
      <c r="B16" s="6" t="s">
        <v>14</v>
      </c>
      <c r="C16" s="4"/>
      <c r="D16" s="3"/>
    </row>
    <row r="17" spans="1:4" x14ac:dyDescent="0.25">
      <c r="A17" s="5"/>
    </row>
    <row r="18" spans="1:4" x14ac:dyDescent="0.25">
      <c r="A18" s="5"/>
    </row>
    <row r="19" spans="1:4" x14ac:dyDescent="0.25">
      <c r="A19" s="5"/>
    </row>
    <row r="22" spans="1:4" hidden="1" x14ac:dyDescent="0.25">
      <c r="A22" s="2" t="s">
        <v>4</v>
      </c>
      <c r="D22" s="2" t="s">
        <v>6</v>
      </c>
    </row>
    <row r="23" spans="1:4" hidden="1" x14ac:dyDescent="0.25">
      <c r="A23" s="2" t="s">
        <v>5</v>
      </c>
    </row>
  </sheetData>
  <mergeCells count="7">
    <mergeCell ref="A7:D7"/>
    <mergeCell ref="A1:D1"/>
    <mergeCell ref="A2:D2"/>
    <mergeCell ref="A3:D3"/>
    <mergeCell ref="A4:D4"/>
    <mergeCell ref="A5:D5"/>
    <mergeCell ref="A6:D6"/>
  </mergeCells>
  <pageMargins left="0.70866141732283472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view="pageBreakPreview" zoomScaleNormal="100" zoomScaleSheetLayoutView="100" workbookViewId="0">
      <selection activeCell="C13" sqref="C13"/>
    </sheetView>
  </sheetViews>
  <sheetFormatPr defaultRowHeight="15.75" x14ac:dyDescent="0.25"/>
  <cols>
    <col min="1" max="1" width="10.28515625" style="2" customWidth="1"/>
    <col min="2" max="2" width="41.42578125" style="2" customWidth="1"/>
    <col min="3" max="3" width="18.28515625" style="2" customWidth="1"/>
    <col min="4" max="4" width="18.140625" style="2" customWidth="1"/>
    <col min="5" max="16384" width="9.140625" style="2"/>
  </cols>
  <sheetData>
    <row r="1" spans="1:6" x14ac:dyDescent="0.25">
      <c r="A1" s="17" t="s">
        <v>5</v>
      </c>
      <c r="B1" s="17"/>
      <c r="C1" s="17"/>
      <c r="D1" s="17"/>
    </row>
    <row r="2" spans="1:6" ht="15.75" customHeight="1" x14ac:dyDescent="0.25">
      <c r="A2" s="18" t="s">
        <v>18</v>
      </c>
      <c r="B2" s="18"/>
      <c r="C2" s="18"/>
      <c r="D2" s="18"/>
    </row>
    <row r="3" spans="1:6" ht="28.5" customHeight="1" x14ac:dyDescent="0.25">
      <c r="A3" s="18" t="s">
        <v>19</v>
      </c>
      <c r="B3" s="18"/>
      <c r="C3" s="18"/>
      <c r="D3" s="18"/>
    </row>
    <row r="4" spans="1:6" x14ac:dyDescent="0.25">
      <c r="A4" s="19" t="s">
        <v>16</v>
      </c>
      <c r="B4" s="19"/>
      <c r="C4" s="19"/>
      <c r="D4" s="19"/>
    </row>
    <row r="5" spans="1:6" ht="41.25" customHeight="1" x14ac:dyDescent="0.25">
      <c r="A5" s="20" t="s">
        <v>21</v>
      </c>
      <c r="B5" s="20"/>
      <c r="C5" s="20"/>
      <c r="D5" s="20"/>
    </row>
    <row r="6" spans="1:6" ht="24.75" customHeight="1" x14ac:dyDescent="0.25">
      <c r="A6" s="19" t="s">
        <v>22</v>
      </c>
      <c r="B6" s="19"/>
      <c r="C6" s="19"/>
      <c r="D6" s="19"/>
    </row>
    <row r="7" spans="1:6" ht="14.25" customHeight="1" x14ac:dyDescent="0.25">
      <c r="A7" s="16" t="s">
        <v>0</v>
      </c>
      <c r="B7" s="16"/>
      <c r="C7" s="16"/>
      <c r="D7" s="16"/>
    </row>
    <row r="8" spans="1:6" x14ac:dyDescent="0.25">
      <c r="A8" s="7" t="s">
        <v>1</v>
      </c>
      <c r="B8" s="7" t="s">
        <v>2</v>
      </c>
      <c r="C8" s="7" t="s">
        <v>7</v>
      </c>
      <c r="D8" s="7" t="s">
        <v>3</v>
      </c>
    </row>
    <row r="9" spans="1:6" x14ac:dyDescent="0.25">
      <c r="A9" s="7">
        <v>1</v>
      </c>
      <c r="B9" s="8" t="s">
        <v>8</v>
      </c>
      <c r="C9" s="9">
        <v>2677445</v>
      </c>
      <c r="D9" s="10">
        <f t="shared" ref="D9:D14" si="0">(C9*D$15)/C$15</f>
        <v>48.167484166469528</v>
      </c>
      <c r="E9" s="2" t="s">
        <v>23</v>
      </c>
    </row>
    <row r="10" spans="1:6" x14ac:dyDescent="0.25">
      <c r="A10" s="7">
        <v>2</v>
      </c>
      <c r="B10" s="8" t="s">
        <v>10</v>
      </c>
      <c r="C10" s="9">
        <v>2629684</v>
      </c>
      <c r="D10" s="10">
        <f t="shared" si="0"/>
        <v>47.308259341580595</v>
      </c>
      <c r="E10" s="2" t="s">
        <v>28</v>
      </c>
      <c r="F10" s="2" t="s">
        <v>31</v>
      </c>
    </row>
    <row r="11" spans="1:6" ht="25.5" x14ac:dyDescent="0.25">
      <c r="A11" s="7">
        <v>3</v>
      </c>
      <c r="B11" s="8" t="s">
        <v>9</v>
      </c>
      <c r="C11" s="9">
        <v>5431</v>
      </c>
      <c r="D11" s="10">
        <f t="shared" si="0"/>
        <v>9.7704194300198874E-2</v>
      </c>
      <c r="E11" s="2" t="s">
        <v>24</v>
      </c>
    </row>
    <row r="12" spans="1:6" ht="38.25" x14ac:dyDescent="0.25">
      <c r="A12" s="7">
        <v>4</v>
      </c>
      <c r="B12" s="8" t="s">
        <v>11</v>
      </c>
      <c r="C12" s="9">
        <v>195878</v>
      </c>
      <c r="D12" s="10">
        <f t="shared" si="0"/>
        <v>3.5238634084209828</v>
      </c>
      <c r="E12" s="2" t="s">
        <v>25</v>
      </c>
    </row>
    <row r="13" spans="1:6" ht="51" x14ac:dyDescent="0.25">
      <c r="A13" s="7">
        <v>5</v>
      </c>
      <c r="B13" s="8" t="s">
        <v>12</v>
      </c>
      <c r="C13" s="9">
        <v>47083</v>
      </c>
      <c r="D13" s="10">
        <f t="shared" si="0"/>
        <v>0.84702754193265772</v>
      </c>
      <c r="E13" s="2" t="s">
        <v>26</v>
      </c>
    </row>
    <row r="14" spans="1:6" ht="51" x14ac:dyDescent="0.25">
      <c r="A14" s="7">
        <v>6</v>
      </c>
      <c r="B14" s="8" t="s">
        <v>15</v>
      </c>
      <c r="C14" s="9">
        <v>3094</v>
      </c>
      <c r="D14" s="10">
        <f t="shared" si="0"/>
        <v>5.5661347296044071E-2</v>
      </c>
      <c r="E14" s="2" t="s">
        <v>27</v>
      </c>
    </row>
    <row r="15" spans="1:6" x14ac:dyDescent="0.25">
      <c r="A15" s="7">
        <v>7</v>
      </c>
      <c r="B15" s="8" t="s">
        <v>13</v>
      </c>
      <c r="C15" s="9">
        <f>C9+C10+C11+C12+C13+C14</f>
        <v>5558615</v>
      </c>
      <c r="D15" s="10">
        <v>100</v>
      </c>
    </row>
    <row r="16" spans="1:6" x14ac:dyDescent="0.25">
      <c r="A16" s="1"/>
      <c r="B16" s="6" t="s">
        <v>14</v>
      </c>
      <c r="C16" s="4"/>
      <c r="D16" s="3"/>
    </row>
    <row r="17" spans="1:4" x14ac:dyDescent="0.25">
      <c r="A17" s="5"/>
    </row>
    <row r="18" spans="1:4" x14ac:dyDescent="0.25">
      <c r="A18" s="5"/>
    </row>
    <row r="19" spans="1:4" x14ac:dyDescent="0.25">
      <c r="A19" s="5"/>
    </row>
    <row r="22" spans="1:4" hidden="1" x14ac:dyDescent="0.25">
      <c r="A22" s="2" t="s">
        <v>4</v>
      </c>
      <c r="D22" s="2" t="s">
        <v>6</v>
      </c>
    </row>
    <row r="23" spans="1:4" hidden="1" x14ac:dyDescent="0.25">
      <c r="A23" s="2" t="s">
        <v>5</v>
      </c>
    </row>
  </sheetData>
  <mergeCells count="7">
    <mergeCell ref="A7:D7"/>
    <mergeCell ref="A1:D1"/>
    <mergeCell ref="A2:D2"/>
    <mergeCell ref="A3:D3"/>
    <mergeCell ref="A4:D4"/>
    <mergeCell ref="A5:D5"/>
    <mergeCell ref="A6:D6"/>
  </mergeCells>
  <pageMargins left="0.70866141732283472" right="0.39370078740157483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view="pageBreakPreview" zoomScaleNormal="100" zoomScaleSheetLayoutView="100" workbookViewId="0">
      <selection activeCell="C14" sqref="C14"/>
    </sheetView>
  </sheetViews>
  <sheetFormatPr defaultRowHeight="15.75" x14ac:dyDescent="0.25"/>
  <cols>
    <col min="1" max="1" width="10.28515625" style="2" customWidth="1"/>
    <col min="2" max="2" width="41.42578125" style="2" customWidth="1"/>
    <col min="3" max="3" width="18.28515625" style="2" customWidth="1"/>
    <col min="4" max="4" width="18.140625" style="2" customWidth="1"/>
    <col min="5" max="16384" width="9.140625" style="2"/>
  </cols>
  <sheetData>
    <row r="1" spans="1:5" x14ac:dyDescent="0.25">
      <c r="A1" s="17" t="s">
        <v>5</v>
      </c>
      <c r="B1" s="17"/>
      <c r="C1" s="17"/>
      <c r="D1" s="17"/>
    </row>
    <row r="2" spans="1:5" ht="15.75" customHeight="1" x14ac:dyDescent="0.25">
      <c r="A2" s="18" t="s">
        <v>18</v>
      </c>
      <c r="B2" s="18"/>
      <c r="C2" s="18"/>
      <c r="D2" s="18"/>
    </row>
    <row r="3" spans="1:5" ht="28.5" customHeight="1" x14ac:dyDescent="0.25">
      <c r="A3" s="18" t="s">
        <v>19</v>
      </c>
      <c r="B3" s="18"/>
      <c r="C3" s="18"/>
      <c r="D3" s="18"/>
    </row>
    <row r="4" spans="1:5" x14ac:dyDescent="0.25">
      <c r="A4" s="19" t="s">
        <v>16</v>
      </c>
      <c r="B4" s="19"/>
      <c r="C4" s="19"/>
      <c r="D4" s="19"/>
    </row>
    <row r="5" spans="1:5" ht="41.25" customHeight="1" x14ac:dyDescent="0.25">
      <c r="A5" s="20" t="s">
        <v>21</v>
      </c>
      <c r="B5" s="20"/>
      <c r="C5" s="20"/>
      <c r="D5" s="20"/>
    </row>
    <row r="6" spans="1:5" ht="24.75" customHeight="1" x14ac:dyDescent="0.25">
      <c r="A6" s="19" t="s">
        <v>22</v>
      </c>
      <c r="B6" s="19"/>
      <c r="C6" s="19"/>
      <c r="D6" s="19"/>
    </row>
    <row r="7" spans="1:5" ht="14.25" customHeight="1" x14ac:dyDescent="0.25">
      <c r="A7" s="16" t="s">
        <v>29</v>
      </c>
      <c r="B7" s="16"/>
      <c r="C7" s="16"/>
      <c r="D7" s="16"/>
    </row>
    <row r="8" spans="1:5" x14ac:dyDescent="0.25">
      <c r="A8" s="7" t="s">
        <v>1</v>
      </c>
      <c r="B8" s="7" t="s">
        <v>2</v>
      </c>
      <c r="C8" s="7" t="s">
        <v>30</v>
      </c>
      <c r="D8" s="7" t="s">
        <v>3</v>
      </c>
    </row>
    <row r="9" spans="1:5" x14ac:dyDescent="0.25">
      <c r="A9" s="7">
        <v>1</v>
      </c>
      <c r="B9" s="8" t="s">
        <v>8</v>
      </c>
      <c r="C9" s="9">
        <v>2677</v>
      </c>
      <c r="D9" s="10">
        <f t="shared" ref="D9:D14" si="0">(C9*D$15)/C$15</f>
        <v>48.164807484706728</v>
      </c>
      <c r="E9" s="2" t="s">
        <v>23</v>
      </c>
    </row>
    <row r="10" spans="1:5" x14ac:dyDescent="0.25">
      <c r="A10" s="7">
        <v>2</v>
      </c>
      <c r="B10" s="8" t="s">
        <v>10</v>
      </c>
      <c r="C10" s="9">
        <v>2630</v>
      </c>
      <c r="D10" s="10">
        <f t="shared" si="0"/>
        <v>47.319179560993163</v>
      </c>
      <c r="E10" s="2" t="s">
        <v>28</v>
      </c>
    </row>
    <row r="11" spans="1:5" ht="25.5" x14ac:dyDescent="0.25">
      <c r="A11" s="7">
        <v>3</v>
      </c>
      <c r="B11" s="8" t="s">
        <v>9</v>
      </c>
      <c r="C11" s="9">
        <v>5</v>
      </c>
      <c r="D11" s="10">
        <f t="shared" si="0"/>
        <v>8.9960417416336813E-2</v>
      </c>
      <c r="E11" s="2" t="s">
        <v>24</v>
      </c>
    </row>
    <row r="12" spans="1:5" ht="38.25" x14ac:dyDescent="0.25">
      <c r="A12" s="7">
        <v>4</v>
      </c>
      <c r="B12" s="8" t="s">
        <v>11</v>
      </c>
      <c r="C12" s="9">
        <v>196</v>
      </c>
      <c r="D12" s="10">
        <f t="shared" si="0"/>
        <v>3.5264483627204029</v>
      </c>
      <c r="E12" s="2" t="s">
        <v>25</v>
      </c>
    </row>
    <row r="13" spans="1:5" ht="51" x14ac:dyDescent="0.25">
      <c r="A13" s="7">
        <v>5</v>
      </c>
      <c r="B13" s="8" t="s">
        <v>12</v>
      </c>
      <c r="C13" s="9">
        <v>47</v>
      </c>
      <c r="D13" s="10">
        <f t="shared" si="0"/>
        <v>0.84562792371356599</v>
      </c>
      <c r="E13" s="2" t="s">
        <v>26</v>
      </c>
    </row>
    <row r="14" spans="1:5" ht="51" x14ac:dyDescent="0.25">
      <c r="A14" s="7">
        <v>6</v>
      </c>
      <c r="B14" s="8" t="s">
        <v>15</v>
      </c>
      <c r="C14" s="9">
        <v>3</v>
      </c>
      <c r="D14" s="10">
        <f t="shared" si="0"/>
        <v>5.3976250449802088E-2</v>
      </c>
      <c r="E14" s="2" t="s">
        <v>27</v>
      </c>
    </row>
    <row r="15" spans="1:5" x14ac:dyDescent="0.25">
      <c r="A15" s="7">
        <v>7</v>
      </c>
      <c r="B15" s="8" t="s">
        <v>13</v>
      </c>
      <c r="C15" s="9">
        <f>C9+C10+C11+C12+C13+C14</f>
        <v>5558</v>
      </c>
      <c r="D15" s="10">
        <v>100</v>
      </c>
    </row>
    <row r="16" spans="1:5" x14ac:dyDescent="0.25">
      <c r="A16" s="1"/>
      <c r="B16" s="6" t="s">
        <v>14</v>
      </c>
      <c r="C16" s="4"/>
      <c r="D16" s="3"/>
    </row>
    <row r="17" spans="1:4" x14ac:dyDescent="0.25">
      <c r="A17" s="5"/>
    </row>
    <row r="18" spans="1:4" x14ac:dyDescent="0.25">
      <c r="A18" s="5"/>
    </row>
    <row r="19" spans="1:4" x14ac:dyDescent="0.25">
      <c r="A19" s="5"/>
    </row>
    <row r="22" spans="1:4" hidden="1" x14ac:dyDescent="0.25">
      <c r="A22" s="2" t="s">
        <v>4</v>
      </c>
      <c r="D22" s="2" t="s">
        <v>6</v>
      </c>
    </row>
    <row r="23" spans="1:4" hidden="1" x14ac:dyDescent="0.25">
      <c r="A23" s="2" t="s">
        <v>5</v>
      </c>
    </row>
  </sheetData>
  <mergeCells count="7">
    <mergeCell ref="A7:D7"/>
    <mergeCell ref="A1:D1"/>
    <mergeCell ref="A2:D2"/>
    <mergeCell ref="A3:D3"/>
    <mergeCell ref="A4:D4"/>
    <mergeCell ref="A5:D5"/>
    <mergeCell ref="A6:D6"/>
  </mergeCells>
  <pageMargins left="0.70866141732283472" right="0.39370078740157483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view="pageBreakPreview" zoomScaleNormal="100" zoomScaleSheetLayoutView="100" workbookViewId="0">
      <selection activeCell="C9" sqref="C9"/>
    </sheetView>
  </sheetViews>
  <sheetFormatPr defaultRowHeight="15.75" x14ac:dyDescent="0.25"/>
  <cols>
    <col min="1" max="1" width="10.28515625" style="2" customWidth="1"/>
    <col min="2" max="2" width="41.42578125" style="2" customWidth="1"/>
    <col min="3" max="3" width="18.28515625" style="2" customWidth="1"/>
    <col min="4" max="4" width="18.140625" style="2" customWidth="1"/>
    <col min="5" max="16384" width="9.140625" style="2"/>
  </cols>
  <sheetData>
    <row r="1" spans="1:5" ht="24.75" customHeight="1" x14ac:dyDescent="0.25">
      <c r="A1" s="18" t="s">
        <v>32</v>
      </c>
      <c r="B1" s="18"/>
      <c r="C1" s="18"/>
      <c r="D1" s="18"/>
    </row>
    <row r="2" spans="1:5" ht="14.25" customHeight="1" x14ac:dyDescent="0.25">
      <c r="A2" s="16" t="s">
        <v>29</v>
      </c>
      <c r="B2" s="16"/>
      <c r="C2" s="16"/>
      <c r="D2" s="16"/>
    </row>
    <row r="3" spans="1:5" x14ac:dyDescent="0.25">
      <c r="A3" s="7" t="s">
        <v>1</v>
      </c>
      <c r="B3" s="7" t="s">
        <v>2</v>
      </c>
      <c r="C3" s="7" t="s">
        <v>30</v>
      </c>
      <c r="D3" s="7" t="s">
        <v>3</v>
      </c>
    </row>
    <row r="4" spans="1:5" x14ac:dyDescent="0.25">
      <c r="A4" s="7">
        <v>1</v>
      </c>
      <c r="B4" s="8" t="s">
        <v>8</v>
      </c>
      <c r="C4" s="9">
        <v>2677</v>
      </c>
      <c r="D4" s="10">
        <f t="shared" ref="D4:D9" si="0">(C4*D$10)/C$10</f>
        <v>48.190819081908188</v>
      </c>
      <c r="E4" s="2" t="s">
        <v>23</v>
      </c>
    </row>
    <row r="5" spans="1:5" x14ac:dyDescent="0.25">
      <c r="A5" s="7">
        <v>2</v>
      </c>
      <c r="B5" s="8" t="s">
        <v>10</v>
      </c>
      <c r="C5" s="9">
        <v>2627</v>
      </c>
      <c r="D5" s="10">
        <f t="shared" si="0"/>
        <v>47.29072907290729</v>
      </c>
      <c r="E5" s="2" t="s">
        <v>28</v>
      </c>
    </row>
    <row r="6" spans="1:5" ht="25.5" x14ac:dyDescent="0.25">
      <c r="A6" s="7">
        <v>3</v>
      </c>
      <c r="B6" s="8" t="s">
        <v>9</v>
      </c>
      <c r="C6" s="9">
        <v>5</v>
      </c>
      <c r="D6" s="10">
        <f t="shared" si="0"/>
        <v>9.0009000900090008E-2</v>
      </c>
      <c r="E6" s="2" t="s">
        <v>24</v>
      </c>
    </row>
    <row r="7" spans="1:5" ht="38.25" x14ac:dyDescent="0.25">
      <c r="A7" s="7">
        <v>4</v>
      </c>
      <c r="B7" s="8" t="s">
        <v>11</v>
      </c>
      <c r="C7" s="9">
        <v>196</v>
      </c>
      <c r="D7" s="10">
        <f t="shared" si="0"/>
        <v>3.5283528352835285</v>
      </c>
      <c r="E7" s="2" t="s">
        <v>25</v>
      </c>
    </row>
    <row r="8" spans="1:5" ht="51" x14ac:dyDescent="0.25">
      <c r="A8" s="7">
        <v>5</v>
      </c>
      <c r="B8" s="8" t="s">
        <v>12</v>
      </c>
      <c r="C8" s="9">
        <v>47</v>
      </c>
      <c r="D8" s="10">
        <f t="shared" si="0"/>
        <v>0.8460846084608461</v>
      </c>
      <c r="E8" s="2" t="s">
        <v>26</v>
      </c>
    </row>
    <row r="9" spans="1:5" ht="51" x14ac:dyDescent="0.25">
      <c r="A9" s="7">
        <v>6</v>
      </c>
      <c r="B9" s="8" t="s">
        <v>15</v>
      </c>
      <c r="C9" s="9">
        <v>3</v>
      </c>
      <c r="D9" s="10">
        <f t="shared" si="0"/>
        <v>5.4005400540054004E-2</v>
      </c>
      <c r="E9" s="2" t="s">
        <v>27</v>
      </c>
    </row>
    <row r="10" spans="1:5" x14ac:dyDescent="0.25">
      <c r="A10" s="7">
        <v>7</v>
      </c>
      <c r="B10" s="8" t="s">
        <v>13</v>
      </c>
      <c r="C10" s="9">
        <f>C4+C5+C6+C7+C8+C9</f>
        <v>5555</v>
      </c>
      <c r="D10" s="10">
        <v>100</v>
      </c>
    </row>
    <row r="11" spans="1:5" x14ac:dyDescent="0.25">
      <c r="A11" s="1"/>
      <c r="B11" s="6" t="s">
        <v>14</v>
      </c>
      <c r="C11" s="4"/>
      <c r="D11" s="3"/>
    </row>
    <row r="12" spans="1:5" x14ac:dyDescent="0.25">
      <c r="A12" s="5"/>
    </row>
    <row r="13" spans="1:5" x14ac:dyDescent="0.25">
      <c r="A13" s="5"/>
    </row>
    <row r="16" spans="1:5" hidden="1" x14ac:dyDescent="0.25">
      <c r="A16" s="2" t="s">
        <v>4</v>
      </c>
      <c r="D16" s="2" t="s">
        <v>6</v>
      </c>
    </row>
    <row r="17" spans="1:1" hidden="1" x14ac:dyDescent="0.25">
      <c r="A17" s="2" t="s">
        <v>5</v>
      </c>
    </row>
  </sheetData>
  <mergeCells count="2">
    <mergeCell ref="A2:D2"/>
    <mergeCell ref="A1:D1"/>
  </mergeCells>
  <pageMargins left="0.70866141732283472" right="0.39370078740157483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view="pageBreakPreview" zoomScaleNormal="100" zoomScaleSheetLayoutView="100" workbookViewId="0">
      <selection activeCell="B6" sqref="B6"/>
    </sheetView>
  </sheetViews>
  <sheetFormatPr defaultRowHeight="15.75" x14ac:dyDescent="0.25"/>
  <cols>
    <col min="1" max="1" width="10.28515625" style="2" customWidth="1"/>
    <col min="2" max="2" width="41.42578125" style="2" customWidth="1"/>
    <col min="3" max="3" width="18.28515625" style="2" customWidth="1"/>
    <col min="4" max="4" width="18.140625" style="2" customWidth="1"/>
    <col min="5" max="16384" width="9.140625" style="2"/>
  </cols>
  <sheetData>
    <row r="1" spans="1:5" ht="36" customHeight="1" x14ac:dyDescent="0.25">
      <c r="A1" s="21" t="s">
        <v>33</v>
      </c>
      <c r="B1" s="21"/>
      <c r="C1" s="21"/>
      <c r="D1" s="21"/>
    </row>
    <row r="2" spans="1:5" ht="14.25" customHeight="1" x14ac:dyDescent="0.25">
      <c r="A2" s="22" t="s">
        <v>29</v>
      </c>
      <c r="B2" s="22"/>
      <c r="C2" s="22"/>
      <c r="D2" s="22"/>
    </row>
    <row r="3" spans="1:5" x14ac:dyDescent="0.25">
      <c r="A3" s="11" t="s">
        <v>1</v>
      </c>
      <c r="B3" s="11" t="s">
        <v>2</v>
      </c>
      <c r="C3" s="11" t="s">
        <v>30</v>
      </c>
      <c r="D3" s="11" t="s">
        <v>3</v>
      </c>
    </row>
    <row r="4" spans="1:5" x14ac:dyDescent="0.25">
      <c r="A4" s="11">
        <v>1</v>
      </c>
      <c r="B4" s="12" t="s">
        <v>8</v>
      </c>
      <c r="C4" s="13">
        <v>2843</v>
      </c>
      <c r="D4" s="14">
        <f t="shared" ref="D4:D9" si="0">(C4*D$10)/C$10</f>
        <v>46.055402559533455</v>
      </c>
      <c r="E4" s="2" t="s">
        <v>23</v>
      </c>
    </row>
    <row r="5" spans="1:5" x14ac:dyDescent="0.25">
      <c r="A5" s="11">
        <v>2</v>
      </c>
      <c r="B5" s="12" t="s">
        <v>10</v>
      </c>
      <c r="C5" s="13">
        <v>3010</v>
      </c>
      <c r="D5" s="14">
        <f t="shared" si="0"/>
        <v>48.760732220962254</v>
      </c>
      <c r="E5" s="2" t="s">
        <v>28</v>
      </c>
    </row>
    <row r="6" spans="1:5" ht="47.25" x14ac:dyDescent="0.25">
      <c r="A6" s="11">
        <v>3</v>
      </c>
      <c r="B6" s="12" t="s">
        <v>9</v>
      </c>
      <c r="C6" s="13">
        <v>6</v>
      </c>
      <c r="D6" s="14">
        <f t="shared" si="0"/>
        <v>9.7197472865705486E-2</v>
      </c>
      <c r="E6" s="2" t="s">
        <v>24</v>
      </c>
    </row>
    <row r="7" spans="1:5" ht="63" x14ac:dyDescent="0.25">
      <c r="A7" s="11">
        <v>4</v>
      </c>
      <c r="B7" s="12" t="s">
        <v>11</v>
      </c>
      <c r="C7" s="13">
        <v>205</v>
      </c>
      <c r="D7" s="14">
        <f t="shared" si="0"/>
        <v>3.3209136562449375</v>
      </c>
      <c r="E7" s="2" t="s">
        <v>25</v>
      </c>
    </row>
    <row r="8" spans="1:5" ht="78.75" x14ac:dyDescent="0.25">
      <c r="A8" s="11">
        <v>5</v>
      </c>
      <c r="B8" s="12" t="s">
        <v>12</v>
      </c>
      <c r="C8" s="13">
        <v>107</v>
      </c>
      <c r="D8" s="14">
        <f t="shared" si="0"/>
        <v>1.7333549327717479</v>
      </c>
      <c r="E8" s="2" t="s">
        <v>26</v>
      </c>
    </row>
    <row r="9" spans="1:5" ht="94.5" x14ac:dyDescent="0.25">
      <c r="A9" s="11">
        <v>6</v>
      </c>
      <c r="B9" s="12" t="s">
        <v>15</v>
      </c>
      <c r="C9" s="13">
        <v>2</v>
      </c>
      <c r="D9" s="14">
        <f t="shared" si="0"/>
        <v>3.2399157621901833E-2</v>
      </c>
      <c r="E9" s="2" t="s">
        <v>27</v>
      </c>
    </row>
    <row r="10" spans="1:5" ht="31.5" x14ac:dyDescent="0.25">
      <c r="A10" s="11">
        <v>7</v>
      </c>
      <c r="B10" s="12" t="s">
        <v>13</v>
      </c>
      <c r="C10" s="13">
        <f>C4+C5+C6+C7+C8+C9</f>
        <v>6173</v>
      </c>
      <c r="D10" s="14">
        <v>100</v>
      </c>
    </row>
    <row r="11" spans="1:5" x14ac:dyDescent="0.25">
      <c r="A11" s="1"/>
      <c r="B11" s="2" t="s">
        <v>14</v>
      </c>
      <c r="C11" s="4"/>
      <c r="D11" s="3"/>
    </row>
    <row r="12" spans="1:5" x14ac:dyDescent="0.25">
      <c r="A12" s="5"/>
    </row>
    <row r="13" spans="1:5" x14ac:dyDescent="0.25">
      <c r="A13" s="5"/>
    </row>
    <row r="16" spans="1:5" hidden="1" x14ac:dyDescent="0.25">
      <c r="A16" s="2" t="s">
        <v>4</v>
      </c>
      <c r="D16" s="2" t="s">
        <v>6</v>
      </c>
    </row>
    <row r="17" spans="1:1" hidden="1" x14ac:dyDescent="0.25">
      <c r="A17" s="2" t="s">
        <v>5</v>
      </c>
    </row>
  </sheetData>
  <mergeCells count="2">
    <mergeCell ref="A1:D1"/>
    <mergeCell ref="A2:D2"/>
  </mergeCells>
  <printOptions horizontalCentered="1"/>
  <pageMargins left="1.1811023622047245" right="0.49212598425196852" top="0.98425196850393704" bottom="0.98425196850393704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tabSelected="1" view="pageBreakPreview" zoomScaleNormal="100" zoomScaleSheetLayoutView="100" workbookViewId="0">
      <selection activeCell="C13" sqref="C13"/>
    </sheetView>
  </sheetViews>
  <sheetFormatPr defaultRowHeight="15.75" x14ac:dyDescent="0.25"/>
  <cols>
    <col min="1" max="1" width="10.28515625" style="2" customWidth="1"/>
    <col min="2" max="2" width="41.42578125" style="2" customWidth="1"/>
    <col min="3" max="3" width="18.28515625" style="2" customWidth="1"/>
    <col min="4" max="4" width="18.140625" style="2" customWidth="1"/>
    <col min="5" max="16384" width="9.140625" style="2"/>
  </cols>
  <sheetData>
    <row r="1" spans="1:5" ht="36" customHeight="1" x14ac:dyDescent="0.25">
      <c r="A1" s="21" t="s">
        <v>34</v>
      </c>
      <c r="B1" s="21"/>
      <c r="C1" s="21"/>
      <c r="D1" s="21"/>
    </row>
    <row r="2" spans="1:5" ht="14.25" customHeight="1" x14ac:dyDescent="0.25">
      <c r="A2" s="22" t="s">
        <v>29</v>
      </c>
      <c r="B2" s="22"/>
      <c r="C2" s="22"/>
      <c r="D2" s="22"/>
    </row>
    <row r="3" spans="1:5" x14ac:dyDescent="0.25">
      <c r="A3" s="11" t="s">
        <v>1</v>
      </c>
      <c r="B3" s="11" t="s">
        <v>2</v>
      </c>
      <c r="C3" s="11" t="s">
        <v>30</v>
      </c>
      <c r="D3" s="11" t="s">
        <v>3</v>
      </c>
    </row>
    <row r="4" spans="1:5" x14ac:dyDescent="0.25">
      <c r="A4" s="11">
        <v>1</v>
      </c>
      <c r="B4" s="12" t="s">
        <v>8</v>
      </c>
      <c r="C4" s="13">
        <v>2576</v>
      </c>
      <c r="D4" s="14">
        <f t="shared" ref="D4:D9" si="0">(C4*D$10)/C$10</f>
        <v>44.656095339019735</v>
      </c>
      <c r="E4" s="2" t="s">
        <v>23</v>
      </c>
    </row>
    <row r="5" spans="1:5" x14ac:dyDescent="0.25">
      <c r="A5" s="11">
        <v>2</v>
      </c>
      <c r="B5" s="12" t="s">
        <v>10</v>
      </c>
      <c r="C5" s="15">
        <v>2955</v>
      </c>
      <c r="D5" s="14">
        <f t="shared" si="0"/>
        <v>51.226227378417441</v>
      </c>
      <c r="E5" s="2" t="s">
        <v>28</v>
      </c>
    </row>
    <row r="6" spans="1:5" ht="47.25" x14ac:dyDescent="0.25">
      <c r="A6" s="11">
        <v>3</v>
      </c>
      <c r="B6" s="12" t="s">
        <v>9</v>
      </c>
      <c r="C6" s="15">
        <v>5.5</v>
      </c>
      <c r="D6" s="14">
        <f t="shared" si="0"/>
        <v>9.5344924054584071E-2</v>
      </c>
      <c r="E6" s="2" t="s">
        <v>24</v>
      </c>
    </row>
    <row r="7" spans="1:5" ht="63" x14ac:dyDescent="0.25">
      <c r="A7" s="11">
        <v>4</v>
      </c>
      <c r="B7" s="12" t="s">
        <v>11</v>
      </c>
      <c r="C7" s="15">
        <f>([1]TDSheet!$E$47+[2]TDSheet!$E$59)/1000000</f>
        <v>144.62143979999996</v>
      </c>
      <c r="D7" s="14">
        <f t="shared" si="0"/>
        <v>2.5070763989810181</v>
      </c>
      <c r="E7" s="2" t="s">
        <v>25</v>
      </c>
    </row>
    <row r="8" spans="1:5" ht="78.75" x14ac:dyDescent="0.25">
      <c r="A8" s="11">
        <v>5</v>
      </c>
      <c r="B8" s="12" t="s">
        <v>12</v>
      </c>
      <c r="C8" s="15">
        <f>([3]TDSheet!H8+[4]TDSheet!$E$27+[4]TDSheet!$E$28)/1000000</f>
        <v>86.445452089999989</v>
      </c>
      <c r="D8" s="14">
        <f t="shared" si="0"/>
        <v>1.4985700117064062</v>
      </c>
      <c r="E8" s="2" t="s">
        <v>26</v>
      </c>
    </row>
    <row r="9" spans="1:5" ht="94.5" x14ac:dyDescent="0.25">
      <c r="A9" s="11">
        <v>6</v>
      </c>
      <c r="B9" s="12" t="s">
        <v>15</v>
      </c>
      <c r="C9" s="15">
        <f>([4]TDSheet!$E$17+[4]TDSheet!$E$11+[4]TDSheet!$E$16)/1000000</f>
        <v>0.96253380999999993</v>
      </c>
      <c r="D9" s="14">
        <f t="shared" si="0"/>
        <v>1.6685947820803536E-2</v>
      </c>
      <c r="E9" s="2" t="s">
        <v>27</v>
      </c>
    </row>
    <row r="10" spans="1:5" ht="31.5" x14ac:dyDescent="0.25">
      <c r="A10" s="11">
        <v>7</v>
      </c>
      <c r="B10" s="12" t="s">
        <v>13</v>
      </c>
      <c r="C10" s="15">
        <f>C4+C5+C6+C7+C8+C9</f>
        <v>5768.5294257000005</v>
      </c>
      <c r="D10" s="14">
        <v>100</v>
      </c>
    </row>
    <row r="11" spans="1:5" x14ac:dyDescent="0.25">
      <c r="A11" s="1"/>
      <c r="B11" s="2" t="s">
        <v>14</v>
      </c>
      <c r="C11" s="4"/>
      <c r="D11" s="3"/>
    </row>
    <row r="12" spans="1:5" x14ac:dyDescent="0.25">
      <c r="A12" s="5"/>
    </row>
    <row r="13" spans="1:5" x14ac:dyDescent="0.25">
      <c r="A13" s="5"/>
    </row>
    <row r="16" spans="1:5" hidden="1" x14ac:dyDescent="0.25">
      <c r="A16" s="2" t="s">
        <v>4</v>
      </c>
      <c r="D16" s="2" t="s">
        <v>6</v>
      </c>
    </row>
    <row r="17" spans="1:1" hidden="1" x14ac:dyDescent="0.25">
      <c r="A17" s="2" t="s">
        <v>5</v>
      </c>
    </row>
  </sheetData>
  <mergeCells count="2">
    <mergeCell ref="A1:D1"/>
    <mergeCell ref="A2:D2"/>
  </mergeCells>
  <printOptions horizontalCentered="1"/>
  <pageMargins left="1.1811023622047245" right="0.49212598425196852" top="0.98425196850393704" bottom="0.98425196850393704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5</vt:i4>
      </vt:variant>
    </vt:vector>
  </HeadingPairs>
  <TitlesOfParts>
    <vt:vector size="13" baseType="lpstr">
      <vt:lpstr>2014</vt:lpstr>
      <vt:lpstr>2015</vt:lpstr>
      <vt:lpstr>2015 в млн</vt:lpstr>
      <vt:lpstr>2015на сайт</vt:lpstr>
      <vt:lpstr>2016 на сайт</vt:lpstr>
      <vt:lpstr>2017на сайт </vt:lpstr>
      <vt:lpstr>Лист2</vt:lpstr>
      <vt:lpstr>Лист3</vt:lpstr>
      <vt:lpstr>'2015'!Область_печати</vt:lpstr>
      <vt:lpstr>'2015 в млн'!Область_печати</vt:lpstr>
      <vt:lpstr>'2015на сайт'!Область_печати</vt:lpstr>
      <vt:lpstr>'2016 на сайт'!Область_печати</vt:lpstr>
      <vt:lpstr>'2017на сайт '!Область_печати</vt:lpstr>
    </vt:vector>
  </TitlesOfParts>
  <Company>reg_kontora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Кристина Леонидовна Бабина</dc:creator>
  <cp:lastModifiedBy>Студенова Елена Алексеевна</cp:lastModifiedBy>
  <cp:lastPrinted>2017-04-16T03:14:30Z</cp:lastPrinted>
  <dcterms:created xsi:type="dcterms:W3CDTF">2014-05-21T03:40:12Z</dcterms:created>
  <dcterms:modified xsi:type="dcterms:W3CDTF">2018-05-04T06:45:01Z</dcterms:modified>
</cp:coreProperties>
</file>